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Ionescu Gloria\Desktop\SIB\DGI\"/>
    </mc:Choice>
  </mc:AlternateContent>
  <xr:revisionPtr revIDLastSave="0" documentId="13_ncr:1_{216C608E-6160-4CE8-A4BF-F93EEE537743}" xr6:coauthVersionLast="47" xr6:coauthVersionMax="47" xr10:uidLastSave="{00000000-0000-0000-0000-000000000000}"/>
  <bookViews>
    <workbookView xWindow="-98" yWindow="-98" windowWidth="24196" windowHeight="14476" tabRatio="392" xr2:uid="{3E49E1CD-7998-47E7-A6AD-C6C241535AAF}"/>
  </bookViews>
  <sheets>
    <sheet name="Investitii DGI" sheetId="1" r:id="rId1"/>
  </sheets>
  <definedNames>
    <definedName name="_xlnm.Print_Area" localSheetId="0">'Investitii DGI'!$A$4:$E$18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1" i="1" l="1"/>
  <c r="E80" i="1"/>
  <c r="E77" i="1"/>
  <c r="E22" i="1"/>
  <c r="E19" i="1"/>
  <c r="E14" i="1"/>
  <c r="E11" i="1"/>
  <c r="E8" i="1"/>
  <c r="E23" i="1" l="1"/>
  <c r="E29" i="1"/>
  <c r="E32" i="1"/>
  <c r="E37" i="1"/>
  <c r="E70" i="1"/>
  <c r="E66" i="1"/>
  <c r="E50" i="1"/>
  <c r="E63" i="1"/>
  <c r="E58" i="1"/>
  <c r="E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tc={7F45951A-9821-470A-801E-351702FC3F60}</author>
  </authors>
  <commentList>
    <comment ref="E62" authorId="0" shapeId="0" xr:uid="{4357F43B-0F47-4140-BE53-28F05C1E32D6}">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Data de Mircea dupa sedinta din 24 oct CI - Cracovia</t>
        </r>
      </text>
    </comment>
  </commentList>
</comments>
</file>

<file path=xl/sharedStrings.xml><?xml version="1.0" encoding="utf-8"?>
<sst xmlns="http://schemas.openxmlformats.org/spreadsheetml/2006/main" count="82" uniqueCount="82">
  <si>
    <t>MINISTERUL ENERGIEI</t>
  </si>
  <si>
    <t>Nr. crt.</t>
  </si>
  <si>
    <t>Sprijinirea investiţiilor în modernizare, monitorizarea și eficientizarea consumului de energie la nivelul operatorilor economici în vederea asigurării eficienței energetice în sectorul industrial</t>
  </si>
  <si>
    <t>Sprijinirea investiţiilor în noi capacităţi de producere a energiei electrice produsă  din surse regenerabile pentru autoconsum, pentru solicitanții din sectorul publiczul (nu intra sub incidența ajutorului de stat)</t>
  </si>
  <si>
    <t>Sprijinirea investiţiilor în noi capacităţi de producere a energiei electrice produsă din surse regenerabile pentru autoconsum</t>
  </si>
  <si>
    <t>Sprijinirea investiţiilor în noi capacităţi de producere a energiei electrice produsă din surse regenerabile</t>
  </si>
  <si>
    <t>Sprijinirea investițiilor pentru extinderea și modernizarea rețelei de distribuție a energiei electrice</t>
  </si>
  <si>
    <t xml:space="preserve">Sprijinirea investițiilor pentru modernizarea/reabilitarea rețelei inteligente de termoficare - pentru proiecte care intră sub incidenţa ajutorului de stat (tip A), </t>
  </si>
  <si>
    <t>Sprijinirea investițiilor pentru modernizarea/reabilitarea rețelei inteligente de  termoficare - pentru proiecte care nu intră sub incidenţa ajutorului de stat (tip B - monopol natural)</t>
  </si>
  <si>
    <t>Sprijinirea investiţiilor în cogenerarea de înaltă eficienţă în sectorul încălzirii centralizate</t>
  </si>
  <si>
    <t>Schema de ajutor de stat acord întreprinderilor din sectoarele considerate a fi expuse unui risc real de relocare a emisiilor de dioxid de carbon din cauza costurilor indirecte semnificative pe care le suportă efectiv ca urmare a transferării costurilor emisiilor de gaze cu efect de seră în prețul energiei elective - durata 2022-2031</t>
  </si>
  <si>
    <t>Schema de ajutor de stat privind exceptarea unor categorii de consumatori finali de la aplicarea Legii nr. 220/2008 pentru stabilirea sistemului de promovare a producerii energiei din surse regenerabile de energie 2014-2024</t>
  </si>
  <si>
    <t>CNTEE Transelectrica S.A.  – Linie nouă electrică aeriană (LEA) 400kv Constanța Nord – Medgidia Sud</t>
  </si>
  <si>
    <t>LEA 400kV Gădălin – Suceava, inclusiv interconectarea la SEN</t>
  </si>
  <si>
    <t>”Axul Banat”*, Etapa II LEA 400 kV Reșita – Timișoara/Săcălaz si Retehnologizare stația 110 kV Timișoara și trecerea la 400 kV</t>
  </si>
  <si>
    <t xml:space="preserve">”Axul Banat”*, Etapa III LEA 400 kV Timişoara/Săcălaz – Arad, Retehnologizare staţia 110kV Arad şi Staţia 400 kV Arad si Stația 400 kV Săcălaz </t>
  </si>
  <si>
    <t>Trecerea la tensiunea de 400 kV a axului 220 kV Brazi Vest-Teleajen-Stâlpu</t>
  </si>
  <si>
    <t>Proiect pilot - Retehnologizare Stația 220/110/20 kV Alba Iulia în concept de stație digitală</t>
  </si>
  <si>
    <t>Instalarea a două mijloace moderne de compensare a puterii reactive în staţiile 400/220/110/20 kV Sibiu Sud şi 400/220/110/20 kV Bradu</t>
  </si>
  <si>
    <t>Optimizarea funcționării LEA 400 kV existente în SEN, folosite în interconexiune și pentru evacuare putere din centrala nucleară Cernavodă și centralele de energie regenerabilă din Dobrogea, prin montarea de sisteme de monitorizare on-line (tip SMART GRID)</t>
  </si>
  <si>
    <t>Sistem de contorizare și de management al datelor de măsurare a energiei electrice pe piața angro</t>
  </si>
  <si>
    <t xml:space="preserve">Proiect Pilot DigiTEL Green – Reabilitare 220/110/20kV Mostistea in concept de statie digitala si cu impact redus asupra mediului </t>
  </si>
  <si>
    <t xml:space="preserve">CEO - Tinmar </t>
  </si>
  <si>
    <t>CEO - OMV</t>
  </si>
  <si>
    <t>III.              Proiecte CCGT ale beneficiarului CE Oltenia (neprioritare) (SPV CEO Tinmar)</t>
  </si>
  <si>
    <t>Construcția unei centrale pe gaz natural de aproximativ 850 MW în cadrul S.E. Isalnita - CE Oltenia</t>
  </si>
  <si>
    <t>Construcția unei centrale pe gaz natural de aproximativ 475 MW în cadrul S.E Turceni - CE Oltenia</t>
  </si>
  <si>
    <t xml:space="preserve">Total proiecte CCGT CE Oltenia </t>
  </si>
  <si>
    <t>Total proiecte RES CE Oltenia</t>
  </si>
  <si>
    <t>Total proiecte CNTEE Transelectrica SA</t>
  </si>
  <si>
    <t>Finanțarea din FM
(euro)</t>
  </si>
  <si>
    <t>Conductă de transport gaze naturale Marea Neagră - Podișor</t>
  </si>
  <si>
    <t>Conductă de transport gaze naturale Ghercești-Jitaru inclusiv alimentarea cu energie electrică, protecția catodică și fibrele optice)</t>
  </si>
  <si>
    <t>Conductă de transport gaze naturale pentru alimentarea CET Mintia (acoperind și alți consumatori industriali și casnici);</t>
  </si>
  <si>
    <t>Total proiecte SNTGN Transgaz SA</t>
  </si>
  <si>
    <t xml:space="preserve">Sprijinirea reducerii consumului de energie prin eficiență energetică în sectorul transporturilor - material rulant durabil </t>
  </si>
  <si>
    <t>Total proiecte Ministerul Transporturilor</t>
  </si>
  <si>
    <t>Sprijinirea investiţiilor în noi capacităţi de producere a energiei electrice produsă din surse regenerabile (eolian și solar) pentru autoconsumul întreprinderilor din cadrul sectorului agricol și industriei alimentare –gestionată de MADR</t>
  </si>
  <si>
    <t>Total scheme multianuale</t>
  </si>
  <si>
    <t>TOTAL GENERAL 
(investiții și scheme)</t>
  </si>
  <si>
    <r>
      <t xml:space="preserve">Sprijinirea investiţiilor în noi capacităţi de producere a energiei electrice din surse regenerabile de energie eoliană și solară, cu sau fără instalații de stocare integrate </t>
    </r>
    <r>
      <rPr>
        <b/>
        <sz val="10"/>
        <rFont val="Times New Roman"/>
        <family val="1"/>
      </rPr>
      <t>(RES</t>
    </r>
    <r>
      <rPr>
        <sz val="10"/>
        <rFont val="Times New Roman"/>
        <family val="1"/>
      </rPr>
      <t>)</t>
    </r>
  </si>
  <si>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0"/>
        <rFont val="Times New Roman"/>
        <family val="1"/>
      </rPr>
      <t>(H verde)</t>
    </r>
  </si>
  <si>
    <r>
      <t xml:space="preserve">Sprijinirea  dezvoltarii de capacităţi de producţie pe gaz, flexibile, pentru producerea de energie electrică și termică în cogenerare de înaltă eficiență(CHP) în  termoficarea urbană </t>
    </r>
    <r>
      <rPr>
        <b/>
        <sz val="10"/>
        <rFont val="Times New Roman"/>
        <family val="1"/>
      </rPr>
      <t>(CHP)</t>
    </r>
  </si>
  <si>
    <t>Total investitii PNRR</t>
  </si>
  <si>
    <t>I 4.1 Dezvoltarea de unități de producție în întregul lanț valoric al bateriilor (producție și/sau asamblare și/sau reciclare)</t>
  </si>
  <si>
    <t>I 4.2 Dezvoltarea de unități de producție în întregul lanț valoric al celulelor și panourilor fotovoltaice (producție și/sau asamblare și/sau reciclare)</t>
  </si>
  <si>
    <t>I 4.3 Sprijinirea investițiilor în achiziționarea și instalarea de capacități de stocare a energiei (baterii)</t>
  </si>
  <si>
    <t>Denumire Apel de proiecte/ Proiect</t>
  </si>
  <si>
    <t>II. PNRR C6 Energie - I2 Capacitățile de producție a hidrogenului verde care să fie utilizat pentru stocarea energiei electrice și/sau pentru decarbonizarea industriei</t>
  </si>
  <si>
    <t>III. PNRR C6 Energie - I3 Dezvoltarea de capacităţi de producţie pe gaze, flexibile și de înaltă eficienţă, pentru cogenerarea de energie electrică și termică (CHP) în termoficarea urbană, în vederea realizării unei decarbonizări profunde</t>
  </si>
  <si>
    <t>Total investitii FM</t>
  </si>
  <si>
    <t>Total Scheme nationale</t>
  </si>
  <si>
    <t xml:space="preserve"> Proiecte ale beneficiarului CNTEE Transelectrica SA</t>
  </si>
  <si>
    <t>Proiecte CCGT ale beneficiarului CE Oltenia (neprioritare) (SPV CEO Tinmar)</t>
  </si>
  <si>
    <t>Proiecte pentru producere energie din surse regenerabile ale beneficiarului CE Oltenia (SPV CEO-OMV/Tinmar) - Parcuri fotovoltaice</t>
  </si>
  <si>
    <t>Proiecte SNTGN Transgaz SA (neprioritare)</t>
  </si>
  <si>
    <t>Proiecte Ministerul Transporturilor (prioritare)</t>
  </si>
  <si>
    <t>VI. FM Program cheie nr. 1 -SRE și stocarea energiei - Sprijin pentru realizarea de noi centrale electrice și sisteme de încălzire-răcire bazate pe surse regenerabile de energie și pentru realizarea de capacități de stocare a energiei electrice</t>
  </si>
  <si>
    <t>VII. FM Program-cheie 3: Modernizarea și construcția de noi tronsoane de infrastructură energetică - Sprijin pentru modernizarea și realizarea de noi tronsoane în rețelele de transport și distribuție de energie electrică și gaze naturale, inclusiv pentru tranziția la rețele de transport și distribuție a gazelor naturale capabile să preia hidrogen verde și pentru construirea și modernizarea depozitelor de înmagazinare a gazelor naturale și pentru creșterea nivelului de interconectivitate al rețelei electrice de transport</t>
  </si>
  <si>
    <t>VIII. FM- Program-cheie 5: Cogenerare de înaltă eficiență și modernizarea rețelelor de termoficare - Sprijin pentru modernizarea și realizarea de centrale în cogenerare de înaltă eficiență și pentru modernizarea rețelelor de termoficare</t>
  </si>
  <si>
    <t>XI. Scheme nationale</t>
  </si>
  <si>
    <t xml:space="preserve">Schemei de ajutor de stat sub forma de contracte pentru diferență pentru producția de energie electrică din surse regenerabile de energie eoliană onshore și solară fotovoltaică </t>
  </si>
  <si>
    <t>IX. Proiecte</t>
  </si>
  <si>
    <t>X. Scheme multianuale</t>
  </si>
  <si>
    <t>Total FM- Program-cheie 5</t>
  </si>
  <si>
    <t>Total FM- Program-cheie 3</t>
  </si>
  <si>
    <t>Total FM- Program-cheie 1</t>
  </si>
  <si>
    <t>PNRR</t>
  </si>
  <si>
    <t>FM</t>
  </si>
  <si>
    <t xml:space="preserve">Total PNRR C16 Energie -I2 </t>
  </si>
  <si>
    <t>Total PNRR C6 Energie - I2</t>
  </si>
  <si>
    <t>Total  PNRR C6 Energie - I3</t>
  </si>
  <si>
    <t>IV. PNRR C6 Energie -I4  Lanț industrial de producție și/sau asamblare și/sau reciclare a bateriilor, a celulelor și panourilor fotovoltaice (inclusiv echipamente auxiliare), precum și noi capacități de stocare a energiei electrice</t>
  </si>
  <si>
    <t>I. PNRR C16 Energie -I2  Noi capacități de producție de energie electrică din surse regenerabile</t>
  </si>
  <si>
    <t>Total  PNRR C6 Energie - I4</t>
  </si>
  <si>
    <t>V. PNRR C6 Energie - I5 Asigurarea eficienței energetice în sectorul industrial</t>
  </si>
  <si>
    <t>Total  PNRR C6 Energie - I5</t>
  </si>
  <si>
    <t>Schema de ajutor de minimis prevăzută în cadrul Programului „ELECTRIC UP” privind finanțarea întreprinderilor mici și mijlocii și a operatorilor economici din domeniul HORECA pentru instalarea sistemelor de panouri fotovoltaice pentru producerea de energie electrică cu o putere instalată cuprinsă între 27 kWp - 100 kWp necesară consumului propriu şi livrarea surplusului în Sistemul Energetic Național, precum și a staţiilor de reîncărcare de 22 kW pentru vehicule electrice şi electrice hibrid plug-in</t>
  </si>
  <si>
    <t xml:space="preserve">Schema de ajutor de minimis prevăzută în cadrul Programului „ELECTRIC UP” privind finanțarea întreprinderilor mici și mijlocii și a operatorilor economici care activează în domeniul HORECA pentru instalarea sistemelor de panouri fotovoltaice pentru producerea de energie electrică cu o putere instalată cuprinsă între 27 kWp - 150 kWp necesară consumului propriu, a unui sistem de stocare a energiei produse pentru creșterea gradului de autoconsum, a cel puțin a unei staţii de reîncărcare de minimum 22 kW pentru vehicule electrice şi electrice hibrid plug-in pentru reducerea emisiilor de gaze cu efect de seră în transporturi, prin promovarea infrastructurii pentru vehiculele de transport rutier nepoluant din punct de vedere energetic, precum și a sistemului alternativ de încălzire/răcire pentru creșterea gradului de utilizare a energiei produse din surse regenerabile în încălzire și răcire </t>
  </si>
  <si>
    <t>PLANUL NAȚIONAL DE INVESTIȚII</t>
  </si>
  <si>
    <t>Ciclu combinat cu turbina cu gaz - Iernut, cu Societatea Naționala de Gaze Naturale Romgaz SA</t>
  </si>
  <si>
    <t>Total Planul Național de Investiții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</si>
</sst>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00\ _l_e_i_-;\-* #,##0.00\ _l_e_i_-;_-* &quot;-&quot;??\ _l_e_i_-;_-@_-"/>
  </numFmts>
  <fonts count="1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sz val="10"/>
      <name val="Times New Roman"/>
      <family val="1"/>
    </font>
    <font>
      <sz val="10"/>
      <name val="Times New Roman"/>
      <family val="1"/>
    </font>
    <font>
      <sz val="11"/>
      <color theme="1"/>
      <name val="Calibri"/>
      <family val="2"/>
      <charset val="238"/>
      <scheme val="minor"/>
    </font>
    <font>
      <sz val="11"/>
      <color rgb="FF9C0006"/>
      <name val="Calibri"/>
      <family val="2"/>
      <charset val="238"/>
      <scheme val="minor"/>
    </font>
    <font>
      <sz val="10"/>
      <color theme="1"/>
      <name val="Times New Roman"/>
      <family val="1"/>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C7CE"/>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2">
    <xf numFmtId="0" fontId="0" fillId="0" borderId="0"/>
    <xf numFmtId="0" fontId="5" fillId="0" borderId="0" applyNumberFormat="0" applyFill="0" applyBorder="0"/>
    <xf numFmtId="0" fontId="4" fillId="0" borderId="0"/>
    <xf numFmtId="0" fontId="4" fillId="0" borderId="0"/>
    <xf numFmtId="0" fontId="4" fillId="0" borderId="0"/>
    <xf numFmtId="0" fontId="3" fillId="0" borderId="0"/>
    <xf numFmtId="0" fontId="2" fillId="0" borderId="0"/>
    <xf numFmtId="0" fontId="9" fillId="0" borderId="0"/>
    <xf numFmtId="0" fontId="10" fillId="4"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0" fontId="1" fillId="0" borderId="0"/>
  </cellStyleXfs>
  <cellXfs count="106">
    <xf numFmtId="0" fontId="0" fillId="0" borderId="0" xfId="0"/>
    <xf numFmtId="0" fontId="6" fillId="0" borderId="0" xfId="2" applyFont="1" applyAlignment="1">
      <alignment horizontal="left" vertical="center"/>
    </xf>
    <xf numFmtId="0" fontId="6" fillId="0" borderId="0" xfId="2" applyFont="1" applyAlignment="1">
      <alignment horizontal="center" vertical="center" wrapText="1"/>
    </xf>
    <xf numFmtId="0" fontId="6" fillId="0" borderId="0" xfId="2" applyFont="1" applyAlignment="1">
      <alignment horizontal="left" vertical="center" wrapText="1"/>
    </xf>
    <xf numFmtId="0" fontId="6" fillId="0" borderId="0" xfId="2" applyFont="1"/>
    <xf numFmtId="0" fontId="6" fillId="0" borderId="0" xfId="2" applyFont="1" applyAlignment="1">
      <alignment wrapText="1"/>
    </xf>
    <xf numFmtId="0" fontId="8" fillId="3" borderId="1" xfId="7" applyFont="1" applyFill="1" applyBorder="1" applyAlignment="1">
      <alignment horizontal="center" vertical="center"/>
    </xf>
    <xf numFmtId="0" fontId="8" fillId="3" borderId="1" xfId="7" applyFont="1" applyFill="1" applyBorder="1" applyAlignment="1">
      <alignment horizontal="center" vertical="center" wrapText="1"/>
    </xf>
    <xf numFmtId="0" fontId="8" fillId="0" borderId="1" xfId="7" applyFont="1" applyBorder="1" applyAlignment="1">
      <alignment horizontal="center" vertical="center" wrapText="1"/>
    </xf>
    <xf numFmtId="4" fontId="8" fillId="0" borderId="1" xfId="0" applyNumberFormat="1" applyFont="1" applyBorder="1" applyAlignment="1">
      <alignment horizontal="center" vertical="center"/>
    </xf>
    <xf numFmtId="4" fontId="8" fillId="3" borderId="2" xfId="0" applyNumberFormat="1" applyFont="1" applyFill="1" applyBorder="1" applyAlignment="1">
      <alignment horizontal="center" vertical="center"/>
    </xf>
    <xf numFmtId="0" fontId="8" fillId="3" borderId="2" xfId="7" applyFont="1" applyFill="1" applyBorder="1" applyAlignment="1">
      <alignment horizontal="center" vertical="center"/>
    </xf>
    <xf numFmtId="0" fontId="8" fillId="3" borderId="2" xfId="7" applyFont="1" applyFill="1" applyBorder="1" applyAlignment="1">
      <alignment horizontal="center" vertical="center" wrapText="1"/>
    </xf>
    <xf numFmtId="4" fontId="8" fillId="3"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8" fillId="3" borderId="1" xfId="9" applyNumberFormat="1" applyFont="1" applyFill="1" applyBorder="1" applyAlignment="1">
      <alignment horizontal="center" vertical="center"/>
    </xf>
    <xf numFmtId="0" fontId="8" fillId="0" borderId="0" xfId="2" applyFont="1" applyAlignment="1">
      <alignment horizontal="center"/>
    </xf>
    <xf numFmtId="0" fontId="8" fillId="0" borderId="0" xfId="2" applyFont="1" applyAlignment="1">
      <alignment horizontal="center" vertical="center"/>
    </xf>
    <xf numFmtId="0" fontId="8" fillId="0" borderId="0" xfId="2" applyFont="1"/>
    <xf numFmtId="0" fontId="8" fillId="0" borderId="0" xfId="2" applyFont="1" applyAlignment="1">
      <alignment horizontal="left" vertical="center"/>
    </xf>
    <xf numFmtId="0" fontId="8" fillId="0" borderId="0" xfId="2" applyFont="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8" fillId="0" borderId="0" xfId="2" applyFont="1" applyAlignment="1">
      <alignment horizontal="left" vertical="center" wrapText="1"/>
    </xf>
    <xf numFmtId="0" fontId="8" fillId="3" borderId="3"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0" borderId="0" xfId="2" applyFont="1" applyAlignment="1">
      <alignment wrapText="1"/>
    </xf>
    <xf numFmtId="0" fontId="11" fillId="3" borderId="1" xfId="0" applyFont="1" applyFill="1" applyBorder="1" applyAlignment="1">
      <alignment horizontal="center" vertical="center" wrapText="1"/>
    </xf>
    <xf numFmtId="3" fontId="8" fillId="3" borderId="1" xfId="2" applyNumberFormat="1" applyFont="1" applyFill="1" applyBorder="1" applyAlignment="1">
      <alignment horizontal="center" vertical="center" wrapText="1"/>
    </xf>
    <xf numFmtId="3" fontId="8" fillId="3" borderId="3" xfId="2" applyNumberFormat="1" applyFont="1" applyFill="1" applyBorder="1" applyAlignment="1">
      <alignment horizontal="center" vertical="center" wrapText="1"/>
    </xf>
    <xf numFmtId="3" fontId="7" fillId="7" borderId="5" xfId="7" applyNumberFormat="1" applyFont="1" applyFill="1" applyBorder="1" applyAlignment="1">
      <alignment horizontal="center" vertical="center" wrapText="1"/>
    </xf>
    <xf numFmtId="0" fontId="7" fillId="6" borderId="1" xfId="3" applyFont="1" applyFill="1" applyBorder="1" applyAlignment="1">
      <alignment horizontal="center" vertical="center" wrapText="1"/>
    </xf>
    <xf numFmtId="0" fontId="7" fillId="6" borderId="1" xfId="2" applyFont="1" applyFill="1" applyBorder="1" applyAlignment="1">
      <alignment horizontal="center" vertical="center" wrapText="1"/>
    </xf>
    <xf numFmtId="3" fontId="7" fillId="9" borderId="1" xfId="2" applyNumberFormat="1" applyFont="1" applyFill="1" applyBorder="1" applyAlignment="1">
      <alignment horizontal="center" vertical="center" wrapText="1"/>
    </xf>
    <xf numFmtId="0" fontId="8" fillId="0" borderId="4" xfId="7" applyFont="1" applyBorder="1" applyAlignment="1">
      <alignment horizontal="center" vertical="center" wrapText="1"/>
    </xf>
    <xf numFmtId="4" fontId="8" fillId="0" borderId="0" xfId="2" applyNumberFormat="1" applyFont="1" applyAlignment="1">
      <alignment wrapText="1"/>
    </xf>
    <xf numFmtId="4" fontId="8" fillId="0" borderId="0" xfId="2" applyNumberFormat="1" applyFont="1"/>
    <xf numFmtId="0" fontId="8" fillId="0" borderId="0" xfId="7" applyFont="1" applyAlignment="1">
      <alignment vertical="center"/>
    </xf>
    <xf numFmtId="4" fontId="7" fillId="8" borderId="2" xfId="7" applyNumberFormat="1" applyFont="1" applyFill="1" applyBorder="1" applyAlignment="1">
      <alignment horizontal="center" vertical="center"/>
    </xf>
    <xf numFmtId="0" fontId="6" fillId="0" borderId="1" xfId="2" applyFont="1" applyBorder="1" applyAlignment="1">
      <alignment horizontal="center" vertical="center" wrapText="1"/>
    </xf>
    <xf numFmtId="4" fontId="7" fillId="9" borderId="1" xfId="7" applyNumberFormat="1" applyFont="1" applyFill="1" applyBorder="1" applyAlignment="1">
      <alignment horizontal="center" vertical="center"/>
    </xf>
    <xf numFmtId="4" fontId="7" fillId="10" borderId="1" xfId="9" applyNumberFormat="1" applyFont="1" applyFill="1" applyBorder="1" applyAlignment="1">
      <alignment horizontal="center" vertical="center"/>
    </xf>
    <xf numFmtId="4" fontId="7" fillId="10" borderId="3" xfId="7" applyNumberFormat="1" applyFont="1" applyFill="1" applyBorder="1" applyAlignment="1">
      <alignment horizontal="center" vertical="center"/>
    </xf>
    <xf numFmtId="4" fontId="7" fillId="10" borderId="1" xfId="7" applyNumberFormat="1" applyFont="1" applyFill="1" applyBorder="1" applyAlignment="1">
      <alignment horizontal="center" vertical="center"/>
    </xf>
    <xf numFmtId="4" fontId="7" fillId="10" borderId="1" xfId="0" applyNumberFormat="1" applyFont="1" applyFill="1" applyBorder="1" applyAlignment="1">
      <alignment horizontal="center" vertical="center" wrapText="1"/>
    </xf>
    <xf numFmtId="0" fontId="8" fillId="2" borderId="0" xfId="2" applyFont="1" applyFill="1" applyAlignment="1">
      <alignment horizontal="center" wrapText="1"/>
    </xf>
    <xf numFmtId="0" fontId="7" fillId="9" borderId="4" xfId="7" applyFont="1" applyFill="1" applyBorder="1" applyAlignment="1">
      <alignment horizontal="left" vertical="center" wrapText="1"/>
    </xf>
    <xf numFmtId="0" fontId="7" fillId="9" borderId="5" xfId="7" applyFont="1" applyFill="1" applyBorder="1" applyAlignment="1">
      <alignment horizontal="left" vertical="center" wrapText="1"/>
    </xf>
    <xf numFmtId="0" fontId="7" fillId="9" borderId="6" xfId="7" applyFont="1" applyFill="1" applyBorder="1" applyAlignment="1">
      <alignment horizontal="left" vertical="center" wrapText="1"/>
    </xf>
    <xf numFmtId="0" fontId="7" fillId="10" borderId="4" xfId="7" applyFont="1" applyFill="1" applyBorder="1" applyAlignment="1">
      <alignment horizontal="left" vertical="center" wrapText="1"/>
    </xf>
    <xf numFmtId="0" fontId="7" fillId="10" borderId="5" xfId="7" applyFont="1" applyFill="1" applyBorder="1" applyAlignment="1">
      <alignment horizontal="left" vertical="center" wrapText="1"/>
    </xf>
    <xf numFmtId="0" fontId="7" fillId="10" borderId="6" xfId="7" applyFont="1" applyFill="1" applyBorder="1" applyAlignment="1">
      <alignment horizontal="left" vertical="center" wrapText="1"/>
    </xf>
    <xf numFmtId="0" fontId="7" fillId="5" borderId="1" xfId="2" applyFont="1" applyFill="1" applyBorder="1" applyAlignment="1">
      <alignment horizontal="left" vertical="center" wrapText="1"/>
    </xf>
    <xf numFmtId="0" fontId="8" fillId="3" borderId="4" xfId="2" applyFont="1" applyFill="1" applyBorder="1" applyAlignment="1">
      <alignment horizontal="left" vertical="center" wrapText="1"/>
    </xf>
    <xf numFmtId="0" fontId="8" fillId="3" borderId="5" xfId="2" applyFont="1" applyFill="1" applyBorder="1" applyAlignment="1">
      <alignment horizontal="left" vertical="center" wrapText="1"/>
    </xf>
    <xf numFmtId="0" fontId="8" fillId="3" borderId="6" xfId="2" applyFont="1" applyFill="1" applyBorder="1" applyAlignment="1">
      <alignment horizontal="left" vertical="center" wrapText="1"/>
    </xf>
    <xf numFmtId="0" fontId="7" fillId="5" borderId="4" xfId="7" applyFont="1" applyFill="1" applyBorder="1" applyAlignment="1">
      <alignment horizontal="left" vertical="center" wrapText="1"/>
    </xf>
    <xf numFmtId="0" fontId="7" fillId="5" borderId="5" xfId="7" applyFont="1" applyFill="1" applyBorder="1" applyAlignment="1">
      <alignment horizontal="left" vertical="center" wrapText="1"/>
    </xf>
    <xf numFmtId="0" fontId="8" fillId="3" borderId="1" xfId="1" applyFont="1" applyFill="1" applyBorder="1" applyAlignment="1">
      <alignment horizontal="left" vertical="center" wrapText="1"/>
    </xf>
    <xf numFmtId="0" fontId="8" fillId="3" borderId="4" xfId="1" applyFont="1" applyFill="1" applyBorder="1" applyAlignment="1">
      <alignment horizontal="left" vertical="center" wrapText="1"/>
    </xf>
    <xf numFmtId="0" fontId="8" fillId="3" borderId="5" xfId="1" applyFont="1" applyFill="1" applyBorder="1" applyAlignment="1">
      <alignment horizontal="left" vertical="center" wrapText="1"/>
    </xf>
    <xf numFmtId="0" fontId="8" fillId="3" borderId="6" xfId="1" applyFont="1" applyFill="1" applyBorder="1" applyAlignment="1">
      <alignment horizontal="left" vertical="center" wrapText="1"/>
    </xf>
    <xf numFmtId="0" fontId="11" fillId="3" borderId="1" xfId="0" applyFont="1" applyFill="1" applyBorder="1" applyAlignment="1">
      <alignment horizontal="left" wrapText="1"/>
    </xf>
    <xf numFmtId="0" fontId="7" fillId="6" borderId="1" xfId="3" applyFont="1" applyFill="1" applyBorder="1" applyAlignment="1">
      <alignment horizontal="center" vertical="center"/>
    </xf>
    <xf numFmtId="0" fontId="7" fillId="5" borderId="1" xfId="1" applyFont="1" applyFill="1" applyBorder="1" applyAlignment="1">
      <alignment horizontal="left" vertical="center" wrapText="1"/>
    </xf>
    <xf numFmtId="0" fontId="7" fillId="5" borderId="1" xfId="7" applyFont="1" applyFill="1" applyBorder="1" applyAlignment="1">
      <alignment horizontal="left" vertical="center" wrapText="1"/>
    </xf>
    <xf numFmtId="0" fontId="8" fillId="3" borderId="1"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7" fillId="6" borderId="8" xfId="7" applyFont="1" applyFill="1" applyBorder="1" applyAlignment="1">
      <alignment horizontal="left" vertical="center" wrapText="1"/>
    </xf>
    <xf numFmtId="0" fontId="7" fillId="6" borderId="9" xfId="7" applyFont="1" applyFill="1" applyBorder="1" applyAlignment="1">
      <alignment horizontal="left" vertical="center" wrapText="1"/>
    </xf>
    <xf numFmtId="0" fontId="8" fillId="3" borderId="1" xfId="7" applyFont="1" applyFill="1" applyBorder="1" applyAlignment="1">
      <alignment horizontal="center" vertical="center" wrapText="1"/>
    </xf>
    <xf numFmtId="0" fontId="7" fillId="6" borderId="1" xfId="7" applyFont="1" applyFill="1" applyBorder="1" applyAlignment="1">
      <alignment horizontal="left" vertical="center" wrapText="1"/>
    </xf>
    <xf numFmtId="0" fontId="7" fillId="10" borderId="1" xfId="7" applyFont="1" applyFill="1" applyBorder="1" applyAlignment="1">
      <alignment horizontal="left" vertical="center" wrapText="1"/>
    </xf>
    <xf numFmtId="0" fontId="8" fillId="3" borderId="2"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8" fillId="3" borderId="0" xfId="7" applyFont="1" applyFill="1" applyAlignment="1">
      <alignment horizontal="center" vertical="center" wrapText="1"/>
    </xf>
    <xf numFmtId="0" fontId="8" fillId="3" borderId="14" xfId="7" applyFont="1" applyFill="1" applyBorder="1" applyAlignment="1">
      <alignment horizontal="center" vertical="center" wrapText="1"/>
    </xf>
    <xf numFmtId="0" fontId="7" fillId="8" borderId="4" xfId="7" applyFont="1" applyFill="1" applyBorder="1" applyAlignment="1">
      <alignment horizontal="center" vertical="center" wrapText="1"/>
    </xf>
    <xf numFmtId="0" fontId="7" fillId="8" borderId="5" xfId="7" applyFont="1" applyFill="1" applyBorder="1" applyAlignment="1">
      <alignment horizontal="center" vertical="center" wrapText="1"/>
    </xf>
    <xf numFmtId="0" fontId="7" fillId="8" borderId="6" xfId="7" applyFont="1" applyFill="1" applyBorder="1" applyAlignment="1">
      <alignment horizontal="center" vertical="center" wrapText="1"/>
    </xf>
    <xf numFmtId="0" fontId="8" fillId="0" borderId="4" xfId="7" applyFont="1" applyBorder="1" applyAlignment="1">
      <alignment horizontal="center" vertical="center" wrapText="1"/>
    </xf>
    <xf numFmtId="0" fontId="8" fillId="0" borderId="5" xfId="7" applyFont="1" applyBorder="1" applyAlignment="1">
      <alignment horizontal="center" vertical="center" wrapText="1"/>
    </xf>
    <xf numFmtId="0" fontId="8" fillId="0" borderId="6" xfId="7" applyFont="1" applyBorder="1" applyAlignment="1">
      <alignment horizontal="center" vertical="center" wrapText="1"/>
    </xf>
    <xf numFmtId="0" fontId="7" fillId="10" borderId="8" xfId="7" applyFont="1" applyFill="1" applyBorder="1" applyAlignment="1">
      <alignment horizontal="left" vertical="center" wrapText="1"/>
    </xf>
    <xf numFmtId="0" fontId="7" fillId="10" borderId="9" xfId="7" applyFont="1" applyFill="1" applyBorder="1" applyAlignment="1">
      <alignment horizontal="left" vertical="center" wrapText="1"/>
    </xf>
    <xf numFmtId="0" fontId="7" fillId="10" borderId="10" xfId="7" applyFont="1" applyFill="1" applyBorder="1" applyAlignment="1">
      <alignment horizontal="left" vertical="center" wrapText="1"/>
    </xf>
    <xf numFmtId="0" fontId="7" fillId="5" borderId="7" xfId="1" applyFont="1" applyFill="1" applyBorder="1" applyAlignment="1">
      <alignment horizontal="left" vertical="center" wrapText="1"/>
    </xf>
    <xf numFmtId="0" fontId="7" fillId="5" borderId="0" xfId="1" applyFont="1" applyFill="1" applyBorder="1" applyAlignment="1">
      <alignment horizontal="left" vertical="center" wrapText="1"/>
    </xf>
    <xf numFmtId="0" fontId="11" fillId="3" borderId="1" xfId="0" applyFont="1" applyFill="1" applyBorder="1" applyAlignment="1">
      <alignment horizontal="center" wrapText="1"/>
    </xf>
    <xf numFmtId="0" fontId="11" fillId="3" borderId="11" xfId="0" applyFont="1" applyFill="1" applyBorder="1" applyAlignment="1">
      <alignment horizontal="center" wrapText="1"/>
    </xf>
    <xf numFmtId="0" fontId="11" fillId="3" borderId="12" xfId="0" applyFont="1" applyFill="1" applyBorder="1" applyAlignment="1">
      <alignment horizontal="center" wrapText="1"/>
    </xf>
    <xf numFmtId="0" fontId="11" fillId="3" borderId="13" xfId="0" applyFont="1" applyFill="1" applyBorder="1" applyAlignment="1">
      <alignment horizontal="center" wrapText="1"/>
    </xf>
    <xf numFmtId="0" fontId="7" fillId="7" borderId="4" xfId="7" applyFont="1" applyFill="1" applyBorder="1" applyAlignment="1">
      <alignment horizontal="left" vertical="center" wrapText="1"/>
    </xf>
    <xf numFmtId="0" fontId="7" fillId="7" borderId="5" xfId="7" applyFont="1" applyFill="1" applyBorder="1" applyAlignment="1">
      <alignment horizontal="left" vertical="center" wrapText="1"/>
    </xf>
    <xf numFmtId="0" fontId="7" fillId="6" borderId="1" xfId="3" applyFont="1" applyFill="1" applyBorder="1" applyAlignment="1">
      <alignment horizontal="center" vertical="center" wrapText="1"/>
    </xf>
    <xf numFmtId="0" fontId="11" fillId="3" borderId="1" xfId="0" applyFont="1" applyFill="1" applyBorder="1" applyAlignment="1">
      <alignment horizontal="center" vertical="center" wrapText="1"/>
    </xf>
    <xf numFmtId="3" fontId="7" fillId="7" borderId="12" xfId="7" applyNumberFormat="1" applyFont="1" applyFill="1" applyBorder="1" applyAlignment="1">
      <alignment horizontal="center" vertical="center" wrapText="1"/>
    </xf>
    <xf numFmtId="0" fontId="7" fillId="6" borderId="4" xfId="7" applyFont="1" applyFill="1" applyBorder="1" applyAlignment="1">
      <alignment horizontal="center" vertical="center" wrapText="1"/>
    </xf>
    <xf numFmtId="0" fontId="7" fillId="6" borderId="5" xfId="7" applyFont="1" applyFill="1" applyBorder="1" applyAlignment="1">
      <alignment horizontal="center" vertical="center" wrapText="1"/>
    </xf>
    <xf numFmtId="0" fontId="8" fillId="0" borderId="1" xfId="7" applyFont="1" applyFill="1" applyBorder="1" applyAlignment="1">
      <alignment horizontal="center" vertical="center" wrapText="1"/>
    </xf>
    <xf numFmtId="0" fontId="8" fillId="0" borderId="4" xfId="7" applyFont="1" applyFill="1" applyBorder="1" applyAlignment="1">
      <alignment horizontal="center" vertical="center" wrapText="1"/>
    </xf>
    <xf numFmtId="0" fontId="8" fillId="0" borderId="5" xfId="7" applyFont="1" applyFill="1" applyBorder="1" applyAlignment="1">
      <alignment horizontal="center" vertical="center" wrapText="1"/>
    </xf>
    <xf numFmtId="0" fontId="8" fillId="0" borderId="6" xfId="7" applyFont="1" applyFill="1" applyBorder="1" applyAlignment="1">
      <alignment horizontal="center" vertical="center" wrapText="1"/>
    </xf>
    <xf numFmtId="3" fontId="8" fillId="0" borderId="1" xfId="7" applyNumberFormat="1" applyFont="1" applyFill="1" applyBorder="1" applyAlignment="1">
      <alignment horizontal="center" vertical="center" wrapText="1"/>
    </xf>
  </cellXfs>
  <cellStyles count="12">
    <cellStyle name="Bad 2" xfId="8" xr:uid="{DCE23D44-4B12-446C-8AEC-92A2A31E536A}"/>
    <cellStyle name="Comma 2" xfId="9" xr:uid="{47E66C95-F9A1-4E05-8233-88A18CFE5193}"/>
    <cellStyle name="Comma 4" xfId="10" xr:uid="{8013FFBE-FA74-4A1C-A561-A4D763765E46}"/>
    <cellStyle name="Hyperlink" xfId="1" builtinId="8"/>
    <cellStyle name="Normal" xfId="0" builtinId="0"/>
    <cellStyle name="Normal 2" xfId="7" xr:uid="{4F8F464F-69E7-4B5A-B4F4-8FD2A1BAC3B7}"/>
    <cellStyle name="Normal 2 2 2 2 2 2 2" xfId="4" xr:uid="{F7828A0C-3816-466D-9C85-800912A4DB5D}"/>
    <cellStyle name="Normal 2 3 2 2 2 2 2" xfId="3" xr:uid="{FE8AE16A-77F5-47FA-8C5B-BB0CDB0BCCB4}"/>
    <cellStyle name="Normal 3 2 2 2" xfId="2" xr:uid="{7F29EFBA-101E-4BAA-99D3-9B4B6AB5FA65}"/>
    <cellStyle name="Normal 3 2 2 2 2" xfId="11" xr:uid="{2C3C8A01-74B3-4D2A-9509-773AB2B3DD4F}"/>
    <cellStyle name="Normal 3 2 2 2 2 3 3 2 2" xfId="6" xr:uid="{58B16625-5E2A-4DC7-85AA-F1875867C7F6}"/>
    <cellStyle name="Normal 3 2 2 2 5" xfId="5" xr:uid="{CC3B022E-4C21-47E8-BC26-49111AAD8B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F92CEDAD-F31A-4429-A54D-182D29DDD4B1}"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9" personId="{F92CEDAD-F31A-4429-A54D-182D29DDD4B1}" id="{C6F4CB9F-C846-4035-941E-CD29BC68972A}">
    <text xml:space="preserve">595010000 - include supracontractarea
</text>
  </threadedComment>
  <threadedComment ref="J17" personId="{F92CEDAD-F31A-4429-A54D-182D29DDD4B1}" id="{909EC58C-1CEC-4C7F-8786-F8F281A2B6BA}">
    <text xml:space="preserve">388.050.000 (include supracontractarea)
</text>
  </threadedComment>
  <threadedComment ref="J21" personId="{F92CEDAD-F31A-4429-A54D-182D29DDD4B1}" id="{E0264D4C-D11C-4A06-81CC-B6B6DCC6AC24}">
    <text xml:space="preserve">80.600.000 (include supracontractarea)  
</text>
  </threadedComment>
  <threadedComment ref="J29" personId="{F92CEDAD-F31A-4429-A54D-182D29DDD4B1}" id="{FA7BC03A-DFA1-4B60-A836-E4836930FA8B}">
    <text xml:space="preserve">258.700.000 (inclusiv supracontractarea)  
</text>
  </threadedComment>
  <threadedComment ref="J37" personId="{F92CEDAD-F31A-4429-A54D-182D29DDD4B1}" id="{4BD28092-F2C2-4913-A169-7E643ED17DC1}">
    <text xml:space="preserve">258.700.000 (inclusiv supracontractarea)  
</text>
  </threadedComment>
  <threadedComment ref="J45" personId="{F92CEDAD-F31A-4429-A54D-182D29DDD4B1}" id="{B2F003F8-76BD-46A1-97F0-533C12F473CA}">
    <text xml:space="preserve">103.480.000 (inclusiv supracontractarea) 
</text>
  </threadedComment>
  <threadedComment ref="J49" personId="{F92CEDAD-F31A-4429-A54D-182D29DDD4B1}" id="{EF656B17-D1F6-4957-B981-A960556527F4}">
    <text xml:space="preserve">103.480.000 (inclusiv supracontractarea)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17" Type="http://schemas.microsoft.com/office/2017/10/relationships/threadedComment" Target="../threadedComments/threadedComment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01755-8834-4DC7-A200-487E9DCD7894}">
  <dimension ref="A1:L81"/>
  <sheetViews>
    <sheetView tabSelected="1" zoomScale="99" zoomScaleNormal="99" workbookViewId="0">
      <pane ySplit="4" topLeftCell="A74" activePane="bottomLeft" state="frozen"/>
      <selection pane="bottomLeft" activeCell="E82" sqref="E82"/>
    </sheetView>
  </sheetViews>
  <sheetFormatPr defaultColWidth="8.86328125" defaultRowHeight="14.25" x14ac:dyDescent="0.45"/>
  <cols>
    <col min="1" max="1" width="5.1328125" style="16" customWidth="1"/>
    <col min="2" max="2" width="42" style="16" customWidth="1"/>
    <col min="3" max="3" width="23.86328125" style="16" customWidth="1"/>
    <col min="4" max="4" width="48.59765625" style="17" customWidth="1"/>
    <col min="5" max="5" width="27.46484375" style="16" customWidth="1"/>
    <col min="6" max="6" width="8.86328125" style="18"/>
    <col min="7" max="7" width="13.86328125" style="18" bestFit="1" customWidth="1"/>
    <col min="8" max="9" width="8.86328125" style="18"/>
    <col min="10" max="16384" width="8.86328125" style="4"/>
  </cols>
  <sheetData>
    <row r="1" spans="1:12" x14ac:dyDescent="0.45">
      <c r="F1" s="16"/>
      <c r="G1" s="16"/>
    </row>
    <row r="2" spans="1:12" s="1" customFormat="1" ht="31.5" customHeight="1" x14ac:dyDescent="0.4">
      <c r="A2" s="45" t="s">
        <v>0</v>
      </c>
      <c r="B2" s="45"/>
      <c r="C2" s="45"/>
      <c r="D2" s="45"/>
      <c r="E2" s="17"/>
      <c r="F2" s="17"/>
      <c r="G2" s="17"/>
      <c r="H2" s="19"/>
      <c r="I2" s="19"/>
    </row>
    <row r="3" spans="1:12" s="3" customFormat="1" ht="31.5" customHeight="1" x14ac:dyDescent="0.45">
      <c r="A3" s="20"/>
      <c r="B3" s="21"/>
      <c r="C3" s="21"/>
      <c r="D3" s="22"/>
      <c r="E3" s="20"/>
      <c r="F3" s="20"/>
      <c r="G3" s="20"/>
      <c r="H3" s="23"/>
      <c r="I3" s="23"/>
    </row>
    <row r="4" spans="1:12" ht="25.5" x14ac:dyDescent="0.45">
      <c r="A4" s="31" t="s">
        <v>1</v>
      </c>
      <c r="B4" s="63" t="s">
        <v>47</v>
      </c>
      <c r="C4" s="63"/>
      <c r="D4" s="63"/>
      <c r="E4" s="32" t="s">
        <v>30</v>
      </c>
    </row>
    <row r="5" spans="1:12" ht="31.5" customHeight="1" x14ac:dyDescent="0.45">
      <c r="A5" s="96" t="s">
        <v>67</v>
      </c>
      <c r="B5" s="96"/>
      <c r="C5" s="96"/>
      <c r="D5" s="96"/>
      <c r="E5" s="96"/>
    </row>
    <row r="6" spans="1:12" ht="18" customHeight="1" x14ac:dyDescent="0.45">
      <c r="A6" s="65" t="s">
        <v>73</v>
      </c>
      <c r="B6" s="65"/>
      <c r="C6" s="65"/>
      <c r="D6" s="65"/>
      <c r="E6" s="65"/>
    </row>
    <row r="7" spans="1:12" ht="39.75" customHeight="1" x14ac:dyDescent="0.45">
      <c r="A7" s="25">
        <v>1</v>
      </c>
      <c r="B7" s="66" t="s">
        <v>40</v>
      </c>
      <c r="C7" s="66"/>
      <c r="D7" s="66"/>
      <c r="E7" s="14">
        <v>457700000</v>
      </c>
    </row>
    <row r="8" spans="1:12" ht="39.75" customHeight="1" x14ac:dyDescent="0.45">
      <c r="A8" s="49" t="s">
        <v>69</v>
      </c>
      <c r="B8" s="50"/>
      <c r="C8" s="50"/>
      <c r="D8" s="51"/>
      <c r="E8" s="44">
        <f>+E7</f>
        <v>457700000</v>
      </c>
    </row>
    <row r="9" spans="1:12" ht="28.5" customHeight="1" x14ac:dyDescent="0.45">
      <c r="A9" s="65" t="s">
        <v>48</v>
      </c>
      <c r="B9" s="65"/>
      <c r="C9" s="65"/>
      <c r="D9" s="65"/>
      <c r="E9" s="65"/>
    </row>
    <row r="10" spans="1:12" s="2" customFormat="1" ht="61.15" customHeight="1" x14ac:dyDescent="0.45">
      <c r="A10" s="25">
        <v>2</v>
      </c>
      <c r="B10" s="66" t="s">
        <v>41</v>
      </c>
      <c r="C10" s="66"/>
      <c r="D10" s="66"/>
      <c r="E10" s="28">
        <v>148752500</v>
      </c>
      <c r="F10" s="20"/>
      <c r="G10" s="20"/>
      <c r="H10" s="20"/>
      <c r="I10" s="20"/>
    </row>
    <row r="11" spans="1:12" s="2" customFormat="1" ht="61.15" customHeight="1" x14ac:dyDescent="0.45">
      <c r="A11" s="49" t="s">
        <v>70</v>
      </c>
      <c r="B11" s="50"/>
      <c r="C11" s="50"/>
      <c r="D11" s="51"/>
      <c r="E11" s="44">
        <f>+E10</f>
        <v>148752500</v>
      </c>
      <c r="F11" s="20"/>
      <c r="G11" s="20"/>
      <c r="H11" s="20"/>
      <c r="I11" s="20"/>
    </row>
    <row r="12" spans="1:12" s="2" customFormat="1" ht="30.75" customHeight="1" x14ac:dyDescent="0.45">
      <c r="A12" s="65" t="s">
        <v>49</v>
      </c>
      <c r="B12" s="65"/>
      <c r="C12" s="65"/>
      <c r="D12" s="65"/>
      <c r="E12" s="65"/>
      <c r="F12" s="20"/>
      <c r="G12" s="20"/>
      <c r="H12" s="20"/>
      <c r="I12" s="20"/>
    </row>
    <row r="13" spans="1:12" s="2" customFormat="1" ht="48.75" customHeight="1" x14ac:dyDescent="0.45">
      <c r="A13" s="24">
        <v>3</v>
      </c>
      <c r="B13" s="67" t="s">
        <v>42</v>
      </c>
      <c r="C13" s="68"/>
      <c r="D13" s="69"/>
      <c r="E13" s="28">
        <v>298500000</v>
      </c>
      <c r="F13" s="20"/>
      <c r="G13" s="20"/>
      <c r="H13" s="20"/>
      <c r="I13" s="20"/>
    </row>
    <row r="14" spans="1:12" s="2" customFormat="1" ht="48.75" customHeight="1" x14ac:dyDescent="0.45">
      <c r="A14" s="49" t="s">
        <v>71</v>
      </c>
      <c r="B14" s="50"/>
      <c r="C14" s="50"/>
      <c r="D14" s="51"/>
      <c r="E14" s="44">
        <f>+E13</f>
        <v>298500000</v>
      </c>
      <c r="F14" s="20"/>
      <c r="G14" s="20"/>
      <c r="H14" s="20"/>
      <c r="I14" s="20"/>
    </row>
    <row r="15" spans="1:12" s="2" customFormat="1" ht="27.4" customHeight="1" x14ac:dyDescent="0.45">
      <c r="A15" s="52" t="s">
        <v>72</v>
      </c>
      <c r="B15" s="52"/>
      <c r="C15" s="52"/>
      <c r="D15" s="52"/>
      <c r="E15" s="52"/>
      <c r="F15" s="20"/>
      <c r="G15" s="20"/>
      <c r="H15" s="20"/>
      <c r="I15" s="20"/>
      <c r="L15" s="39"/>
    </row>
    <row r="16" spans="1:12" s="5" customFormat="1" ht="30.4" customHeight="1" x14ac:dyDescent="0.45">
      <c r="A16" s="24">
        <v>4</v>
      </c>
      <c r="B16" s="53" t="s">
        <v>44</v>
      </c>
      <c r="C16" s="54"/>
      <c r="D16" s="55"/>
      <c r="E16" s="28">
        <v>149250000</v>
      </c>
      <c r="F16" s="26"/>
      <c r="G16" s="26"/>
      <c r="H16" s="26"/>
      <c r="I16" s="26"/>
    </row>
    <row r="17" spans="1:9" s="5" customFormat="1" ht="30.4" customHeight="1" x14ac:dyDescent="0.45">
      <c r="A17" s="24">
        <v>5</v>
      </c>
      <c r="B17" s="59" t="s">
        <v>45</v>
      </c>
      <c r="C17" s="60"/>
      <c r="D17" s="61"/>
      <c r="E17" s="29">
        <v>49750000</v>
      </c>
      <c r="F17" s="26"/>
      <c r="G17" s="26"/>
      <c r="H17" s="26"/>
      <c r="I17" s="26"/>
    </row>
    <row r="18" spans="1:9" s="5" customFormat="1" ht="28.9" customHeight="1" x14ac:dyDescent="0.45">
      <c r="A18" s="24">
        <v>6</v>
      </c>
      <c r="B18" s="53" t="s">
        <v>46</v>
      </c>
      <c r="C18" s="54"/>
      <c r="D18" s="55"/>
      <c r="E18" s="29">
        <v>79600000</v>
      </c>
      <c r="F18" s="26"/>
      <c r="G18" s="26"/>
      <c r="H18" s="26"/>
      <c r="I18" s="26"/>
    </row>
    <row r="19" spans="1:9" s="5" customFormat="1" ht="28.9" customHeight="1" x14ac:dyDescent="0.45">
      <c r="A19" s="49" t="s">
        <v>74</v>
      </c>
      <c r="B19" s="50"/>
      <c r="C19" s="50"/>
      <c r="D19" s="51"/>
      <c r="E19" s="44">
        <f>+E16+E17+E18</f>
        <v>278600000</v>
      </c>
      <c r="F19" s="26"/>
      <c r="G19" s="26"/>
      <c r="H19" s="26"/>
      <c r="I19" s="26"/>
    </row>
    <row r="20" spans="1:9" s="5" customFormat="1" x14ac:dyDescent="0.45">
      <c r="A20" s="52" t="s">
        <v>75</v>
      </c>
      <c r="B20" s="52"/>
      <c r="C20" s="52"/>
      <c r="D20" s="52"/>
      <c r="E20" s="52"/>
      <c r="F20" s="26"/>
      <c r="G20" s="26"/>
      <c r="H20" s="26"/>
      <c r="I20" s="26"/>
    </row>
    <row r="21" spans="1:9" s="5" customFormat="1" ht="30.4" customHeight="1" x14ac:dyDescent="0.45">
      <c r="A21" s="25">
        <v>7</v>
      </c>
      <c r="B21" s="53" t="s">
        <v>2</v>
      </c>
      <c r="C21" s="54"/>
      <c r="D21" s="55"/>
      <c r="E21" s="28">
        <v>62000000</v>
      </c>
      <c r="F21" s="26"/>
      <c r="G21" s="26"/>
      <c r="H21" s="26"/>
      <c r="I21" s="26"/>
    </row>
    <row r="22" spans="1:9" s="5" customFormat="1" x14ac:dyDescent="0.45">
      <c r="A22" s="49" t="s">
        <v>76</v>
      </c>
      <c r="B22" s="50"/>
      <c r="C22" s="50"/>
      <c r="D22" s="51"/>
      <c r="E22" s="44">
        <f>+E21</f>
        <v>62000000</v>
      </c>
      <c r="F22" s="26"/>
      <c r="G22" s="26"/>
      <c r="H22" s="26"/>
      <c r="I22" s="26"/>
    </row>
    <row r="23" spans="1:9" s="5" customFormat="1" ht="21" customHeight="1" x14ac:dyDescent="0.45">
      <c r="A23" s="46" t="s">
        <v>43</v>
      </c>
      <c r="B23" s="47"/>
      <c r="C23" s="47"/>
      <c r="D23" s="48"/>
      <c r="E23" s="33">
        <f>+E8+E11+E14+E19+E22</f>
        <v>1245552500</v>
      </c>
      <c r="F23" s="26"/>
      <c r="G23" s="35"/>
      <c r="H23" s="26"/>
      <c r="I23" s="26"/>
    </row>
    <row r="24" spans="1:9" s="5" customFormat="1" ht="21" customHeight="1" x14ac:dyDescent="0.45">
      <c r="A24" s="96" t="s">
        <v>68</v>
      </c>
      <c r="B24" s="96"/>
      <c r="C24" s="96"/>
      <c r="D24" s="96"/>
      <c r="E24" s="96"/>
      <c r="F24" s="26"/>
      <c r="G24" s="35"/>
      <c r="H24" s="26"/>
      <c r="I24" s="26"/>
    </row>
    <row r="25" spans="1:9" s="5" customFormat="1" ht="25.5" customHeight="1" x14ac:dyDescent="0.45">
      <c r="A25" s="56" t="s">
        <v>57</v>
      </c>
      <c r="B25" s="57"/>
      <c r="C25" s="57"/>
      <c r="D25" s="57"/>
      <c r="E25" s="57"/>
      <c r="F25" s="26"/>
      <c r="G25" s="26"/>
      <c r="H25" s="26"/>
      <c r="I25" s="26"/>
    </row>
    <row r="26" spans="1:9" s="5" customFormat="1" ht="43.9" customHeight="1" x14ac:dyDescent="0.45">
      <c r="A26" s="25">
        <v>8</v>
      </c>
      <c r="B26" s="58" t="s">
        <v>3</v>
      </c>
      <c r="C26" s="58"/>
      <c r="D26" s="58"/>
      <c r="E26" s="28">
        <v>500000000</v>
      </c>
      <c r="F26" s="26"/>
      <c r="G26" s="26"/>
      <c r="H26" s="26"/>
      <c r="I26" s="26"/>
    </row>
    <row r="27" spans="1:9" s="5" customFormat="1" ht="33" customHeight="1" x14ac:dyDescent="0.45">
      <c r="A27" s="25">
        <v>9</v>
      </c>
      <c r="B27" s="58" t="s">
        <v>4</v>
      </c>
      <c r="C27" s="58"/>
      <c r="D27" s="58"/>
      <c r="E27" s="28">
        <v>415000000</v>
      </c>
      <c r="F27" s="26"/>
      <c r="G27" s="26"/>
      <c r="H27" s="26"/>
      <c r="I27" s="26"/>
    </row>
    <row r="28" spans="1:9" s="5" customFormat="1" ht="34.9" customHeight="1" x14ac:dyDescent="0.45">
      <c r="A28" s="25">
        <v>10</v>
      </c>
      <c r="B28" s="58" t="s">
        <v>5</v>
      </c>
      <c r="C28" s="58"/>
      <c r="D28" s="58"/>
      <c r="E28" s="28">
        <v>400000000</v>
      </c>
      <c r="F28" s="26"/>
      <c r="G28" s="26"/>
      <c r="H28" s="26"/>
      <c r="I28" s="26"/>
    </row>
    <row r="29" spans="1:9" s="5" customFormat="1" ht="33.4" customHeight="1" x14ac:dyDescent="0.45">
      <c r="A29" s="49" t="s">
        <v>66</v>
      </c>
      <c r="B29" s="50"/>
      <c r="C29" s="50"/>
      <c r="D29" s="51"/>
      <c r="E29" s="41">
        <f>+E26+E27+E28</f>
        <v>1315000000</v>
      </c>
      <c r="F29" s="26"/>
      <c r="G29" s="26"/>
      <c r="H29" s="26"/>
      <c r="I29" s="26"/>
    </row>
    <row r="30" spans="1:9" s="5" customFormat="1" ht="50.65" customHeight="1" x14ac:dyDescent="0.45">
      <c r="A30" s="64" t="s">
        <v>58</v>
      </c>
      <c r="B30" s="64"/>
      <c r="C30" s="64"/>
      <c r="D30" s="64"/>
      <c r="E30" s="64"/>
      <c r="F30" s="26"/>
      <c r="G30" s="26"/>
      <c r="H30" s="26"/>
      <c r="I30" s="26"/>
    </row>
    <row r="31" spans="1:9" s="5" customFormat="1" ht="30.75" customHeight="1" x14ac:dyDescent="0.45">
      <c r="A31" s="25">
        <v>11</v>
      </c>
      <c r="B31" s="58" t="s">
        <v>6</v>
      </c>
      <c r="C31" s="58"/>
      <c r="D31" s="58"/>
      <c r="E31" s="28">
        <v>1103442829</v>
      </c>
      <c r="F31" s="26"/>
      <c r="G31" s="26"/>
      <c r="H31" s="26"/>
      <c r="I31" s="26"/>
    </row>
    <row r="32" spans="1:9" s="5" customFormat="1" ht="30.75" customHeight="1" x14ac:dyDescent="0.45">
      <c r="A32" s="49" t="s">
        <v>65</v>
      </c>
      <c r="B32" s="50"/>
      <c r="C32" s="50"/>
      <c r="D32" s="51"/>
      <c r="E32" s="41">
        <f>+E31</f>
        <v>1103442829</v>
      </c>
      <c r="F32" s="26"/>
      <c r="G32" s="26"/>
      <c r="H32" s="26"/>
      <c r="I32" s="26"/>
    </row>
    <row r="33" spans="1:9" s="5" customFormat="1" ht="33" customHeight="1" x14ac:dyDescent="0.45">
      <c r="A33" s="64" t="s">
        <v>59</v>
      </c>
      <c r="B33" s="64"/>
      <c r="C33" s="64"/>
      <c r="D33" s="64"/>
      <c r="E33" s="64"/>
      <c r="F33" s="26"/>
      <c r="G33" s="26"/>
      <c r="H33" s="26"/>
      <c r="I33" s="26"/>
    </row>
    <row r="34" spans="1:9" x14ac:dyDescent="0.45">
      <c r="A34" s="25">
        <v>12</v>
      </c>
      <c r="B34" s="62" t="s">
        <v>7</v>
      </c>
      <c r="C34" s="62"/>
      <c r="D34" s="62"/>
      <c r="E34" s="28">
        <v>200000000</v>
      </c>
    </row>
    <row r="35" spans="1:9" ht="27" customHeight="1" x14ac:dyDescent="0.45">
      <c r="A35" s="25">
        <v>13</v>
      </c>
      <c r="B35" s="62" t="s">
        <v>8</v>
      </c>
      <c r="C35" s="62"/>
      <c r="D35" s="62"/>
      <c r="E35" s="28">
        <v>390000000</v>
      </c>
    </row>
    <row r="36" spans="1:9" x14ac:dyDescent="0.45">
      <c r="A36" s="25">
        <v>14</v>
      </c>
      <c r="B36" s="62" t="s">
        <v>9</v>
      </c>
      <c r="C36" s="62"/>
      <c r="D36" s="62"/>
      <c r="E36" s="28">
        <v>361950000</v>
      </c>
    </row>
    <row r="37" spans="1:9" x14ac:dyDescent="0.45">
      <c r="A37" s="49" t="s">
        <v>64</v>
      </c>
      <c r="B37" s="50"/>
      <c r="C37" s="50"/>
      <c r="D37" s="51"/>
      <c r="E37" s="41">
        <f>+E34+E35+E36</f>
        <v>951950000</v>
      </c>
    </row>
    <row r="38" spans="1:9" x14ac:dyDescent="0.45">
      <c r="A38" s="64" t="s">
        <v>62</v>
      </c>
      <c r="B38" s="64"/>
      <c r="C38" s="64"/>
      <c r="D38" s="64"/>
      <c r="E38" s="64"/>
    </row>
    <row r="39" spans="1:9" ht="15.4" customHeight="1" x14ac:dyDescent="0.45">
      <c r="A39" s="73" t="s">
        <v>52</v>
      </c>
      <c r="B39" s="73"/>
      <c r="C39" s="73"/>
      <c r="D39" s="73"/>
      <c r="E39" s="73"/>
    </row>
    <row r="40" spans="1:9" x14ac:dyDescent="0.45">
      <c r="A40" s="7">
        <v>15</v>
      </c>
      <c r="B40" s="72" t="s">
        <v>12</v>
      </c>
      <c r="C40" s="72"/>
      <c r="D40" s="72"/>
      <c r="E40" s="15">
        <v>22992330</v>
      </c>
    </row>
    <row r="41" spans="1:9" x14ac:dyDescent="0.45">
      <c r="A41" s="7">
        <v>16</v>
      </c>
      <c r="B41" s="72" t="s">
        <v>13</v>
      </c>
      <c r="C41" s="72"/>
      <c r="D41" s="72"/>
      <c r="E41" s="15">
        <v>101208938</v>
      </c>
    </row>
    <row r="42" spans="1:9" x14ac:dyDescent="0.45">
      <c r="A42" s="7">
        <v>17</v>
      </c>
      <c r="B42" s="72" t="s">
        <v>14</v>
      </c>
      <c r="C42" s="72"/>
      <c r="D42" s="72"/>
      <c r="E42" s="15">
        <v>63610823.75</v>
      </c>
    </row>
    <row r="43" spans="1:9" x14ac:dyDescent="0.45">
      <c r="A43" s="7">
        <v>18</v>
      </c>
      <c r="B43" s="72" t="s">
        <v>15</v>
      </c>
      <c r="C43" s="72"/>
      <c r="D43" s="72"/>
      <c r="E43" s="15">
        <v>57506448</v>
      </c>
    </row>
    <row r="44" spans="1:9" x14ac:dyDescent="0.45">
      <c r="A44" s="7">
        <v>19</v>
      </c>
      <c r="B44" s="72" t="s">
        <v>16</v>
      </c>
      <c r="C44" s="72"/>
      <c r="D44" s="72"/>
      <c r="E44" s="15">
        <v>51067426</v>
      </c>
    </row>
    <row r="45" spans="1:9" x14ac:dyDescent="0.45">
      <c r="A45" s="7">
        <v>20</v>
      </c>
      <c r="B45" s="72" t="s">
        <v>17</v>
      </c>
      <c r="C45" s="72"/>
      <c r="D45" s="72"/>
      <c r="E45" s="15">
        <v>46956108.649999999</v>
      </c>
    </row>
    <row r="46" spans="1:9" ht="23.25" customHeight="1" x14ac:dyDescent="0.45">
      <c r="A46" s="7">
        <v>21</v>
      </c>
      <c r="B46" s="72" t="s">
        <v>18</v>
      </c>
      <c r="C46" s="72"/>
      <c r="D46" s="72"/>
      <c r="E46" s="15">
        <v>52336142.93</v>
      </c>
    </row>
    <row r="47" spans="1:9" ht="26.25" customHeight="1" x14ac:dyDescent="0.45">
      <c r="A47" s="7">
        <v>22</v>
      </c>
      <c r="B47" s="72" t="s">
        <v>19</v>
      </c>
      <c r="C47" s="72"/>
      <c r="D47" s="72"/>
      <c r="E47" s="15">
        <v>10475032.470000001</v>
      </c>
    </row>
    <row r="48" spans="1:9" x14ac:dyDescent="0.45">
      <c r="A48" s="7">
        <v>23</v>
      </c>
      <c r="B48" s="72" t="s">
        <v>20</v>
      </c>
      <c r="C48" s="72"/>
      <c r="D48" s="72"/>
      <c r="E48" s="15">
        <v>18251593.18</v>
      </c>
    </row>
    <row r="49" spans="1:5" x14ac:dyDescent="0.45">
      <c r="A49" s="7">
        <v>24</v>
      </c>
      <c r="B49" s="72" t="s">
        <v>21</v>
      </c>
      <c r="C49" s="72"/>
      <c r="D49" s="72"/>
      <c r="E49" s="13">
        <v>48340733.890000001</v>
      </c>
    </row>
    <row r="50" spans="1:5" x14ac:dyDescent="0.45">
      <c r="A50" s="49" t="s">
        <v>29</v>
      </c>
      <c r="B50" s="50"/>
      <c r="C50" s="50"/>
      <c r="D50" s="51"/>
      <c r="E50" s="41">
        <f>SUM(E40:E49)</f>
        <v>472745576.87</v>
      </c>
    </row>
    <row r="51" spans="1:5" ht="14.25" customHeight="1" x14ac:dyDescent="0.45">
      <c r="A51" s="70" t="s">
        <v>54</v>
      </c>
      <c r="B51" s="71"/>
      <c r="C51" s="71"/>
      <c r="D51" s="71"/>
      <c r="E51" s="71"/>
    </row>
    <row r="52" spans="1:5" x14ac:dyDescent="0.45">
      <c r="A52" s="6">
        <v>25</v>
      </c>
      <c r="B52" s="72" t="s">
        <v>22</v>
      </c>
      <c r="C52" s="72"/>
      <c r="D52" s="72"/>
      <c r="E52" s="13">
        <v>182431614</v>
      </c>
    </row>
    <row r="53" spans="1:5" x14ac:dyDescent="0.45">
      <c r="A53" s="6">
        <v>26</v>
      </c>
      <c r="B53" s="72" t="s">
        <v>23</v>
      </c>
      <c r="C53" s="72"/>
      <c r="D53" s="72"/>
      <c r="E53" s="13">
        <v>287130332</v>
      </c>
    </row>
    <row r="54" spans="1:5" ht="14.25" customHeight="1" x14ac:dyDescent="0.45">
      <c r="A54" s="49" t="s">
        <v>28</v>
      </c>
      <c r="B54" s="50"/>
      <c r="C54" s="50"/>
      <c r="D54" s="51"/>
      <c r="E54" s="41">
        <v>469561946</v>
      </c>
    </row>
    <row r="55" spans="1:5" ht="16.899999999999999" customHeight="1" x14ac:dyDescent="0.45">
      <c r="A55" s="73" t="s">
        <v>53</v>
      </c>
      <c r="B55" s="73" t="s">
        <v>24</v>
      </c>
      <c r="C55" s="73"/>
      <c r="D55" s="73"/>
      <c r="E55" s="73"/>
    </row>
    <row r="56" spans="1:5" x14ac:dyDescent="0.45">
      <c r="A56" s="11">
        <v>27</v>
      </c>
      <c r="B56" s="75" t="s">
        <v>25</v>
      </c>
      <c r="C56" s="75"/>
      <c r="D56" s="75"/>
      <c r="E56" s="10">
        <v>253125302</v>
      </c>
    </row>
    <row r="57" spans="1:5" x14ac:dyDescent="0.45">
      <c r="A57" s="6">
        <v>28</v>
      </c>
      <c r="B57" s="72" t="s">
        <v>26</v>
      </c>
      <c r="C57" s="72"/>
      <c r="D57" s="72"/>
      <c r="E57" s="13">
        <v>167504815</v>
      </c>
    </row>
    <row r="58" spans="1:5" x14ac:dyDescent="0.45">
      <c r="A58" s="49" t="s">
        <v>27</v>
      </c>
      <c r="B58" s="50"/>
      <c r="C58" s="50"/>
      <c r="D58" s="51"/>
      <c r="E58" s="42">
        <f>SUM(E56:E57)</f>
        <v>420630117</v>
      </c>
    </row>
    <row r="59" spans="1:5" ht="14.25" customHeight="1" x14ac:dyDescent="0.45">
      <c r="A59" s="74" t="s">
        <v>55</v>
      </c>
      <c r="B59" s="74"/>
      <c r="C59" s="74"/>
      <c r="D59" s="74"/>
      <c r="E59" s="74"/>
    </row>
    <row r="60" spans="1:5" x14ac:dyDescent="0.45">
      <c r="A60" s="11">
        <v>29</v>
      </c>
      <c r="B60" s="75" t="s">
        <v>31</v>
      </c>
      <c r="C60" s="75"/>
      <c r="D60" s="75"/>
      <c r="E60" s="10">
        <v>85544422</v>
      </c>
    </row>
    <row r="61" spans="1:5" x14ac:dyDescent="0.45">
      <c r="A61" s="6">
        <v>30</v>
      </c>
      <c r="B61" s="72" t="s">
        <v>32</v>
      </c>
      <c r="C61" s="72"/>
      <c r="D61" s="72"/>
      <c r="E61" s="10">
        <v>8038348</v>
      </c>
    </row>
    <row r="62" spans="1:5" x14ac:dyDescent="0.45">
      <c r="A62" s="6">
        <v>31</v>
      </c>
      <c r="B62" s="72" t="s">
        <v>33</v>
      </c>
      <c r="C62" s="72"/>
      <c r="D62" s="72"/>
      <c r="E62" s="10">
        <v>6826947</v>
      </c>
    </row>
    <row r="63" spans="1:5" x14ac:dyDescent="0.45">
      <c r="A63" s="49" t="s">
        <v>34</v>
      </c>
      <c r="B63" s="50"/>
      <c r="C63" s="50"/>
      <c r="D63" s="51"/>
      <c r="E63" s="43">
        <f>SUM(E60:E62)</f>
        <v>100409717</v>
      </c>
    </row>
    <row r="64" spans="1:5" ht="14.25" customHeight="1" x14ac:dyDescent="0.45">
      <c r="A64" s="73" t="s">
        <v>56</v>
      </c>
      <c r="B64" s="73"/>
      <c r="C64" s="73"/>
      <c r="D64" s="73"/>
      <c r="E64" s="73"/>
    </row>
    <row r="65" spans="1:7" x14ac:dyDescent="0.45">
      <c r="A65" s="12">
        <v>32</v>
      </c>
      <c r="B65" s="76" t="s">
        <v>35</v>
      </c>
      <c r="C65" s="77"/>
      <c r="D65" s="78"/>
      <c r="E65" s="10">
        <v>470246750</v>
      </c>
    </row>
    <row r="66" spans="1:7" ht="14.25" customHeight="1" x14ac:dyDescent="0.45">
      <c r="A66" s="49" t="s">
        <v>36</v>
      </c>
      <c r="B66" s="50"/>
      <c r="C66" s="50"/>
      <c r="D66" s="51"/>
      <c r="E66" s="43">
        <f>SUM(E65:E65)</f>
        <v>470246750</v>
      </c>
      <c r="G66" s="36"/>
    </row>
    <row r="67" spans="1:7" x14ac:dyDescent="0.45">
      <c r="A67" s="56" t="s">
        <v>63</v>
      </c>
      <c r="B67" s="57"/>
      <c r="C67" s="57"/>
      <c r="D67" s="57"/>
      <c r="E67" s="57"/>
    </row>
    <row r="68" spans="1:7" ht="26.65" customHeight="1" x14ac:dyDescent="0.45">
      <c r="A68" s="8">
        <v>33</v>
      </c>
      <c r="B68" s="82" t="s">
        <v>37</v>
      </c>
      <c r="C68" s="83"/>
      <c r="D68" s="84"/>
      <c r="E68" s="9">
        <v>500000000</v>
      </c>
    </row>
    <row r="69" spans="1:7" ht="26.65" customHeight="1" x14ac:dyDescent="0.45">
      <c r="A69" s="34">
        <v>34</v>
      </c>
      <c r="B69" s="82" t="s">
        <v>61</v>
      </c>
      <c r="C69" s="83"/>
      <c r="D69" s="84"/>
      <c r="E69" s="9">
        <v>3000000000</v>
      </c>
    </row>
    <row r="70" spans="1:7" x14ac:dyDescent="0.45">
      <c r="A70" s="85" t="s">
        <v>38</v>
      </c>
      <c r="B70" s="86"/>
      <c r="C70" s="86"/>
      <c r="D70" s="87"/>
      <c r="E70" s="43">
        <f>+E68+E69</f>
        <v>3500000000</v>
      </c>
    </row>
    <row r="71" spans="1:7" x14ac:dyDescent="0.45">
      <c r="A71" s="46" t="s">
        <v>50</v>
      </c>
      <c r="B71" s="47"/>
      <c r="C71" s="47"/>
      <c r="D71" s="48"/>
      <c r="E71" s="40">
        <f>+E29+E32+E37+E50+E54+E58+E63+E66+E70</f>
        <v>8803986935.8699989</v>
      </c>
    </row>
    <row r="72" spans="1:7" s="37" customFormat="1" ht="14.25" customHeight="1" x14ac:dyDescent="0.45">
      <c r="A72" s="88" t="s">
        <v>60</v>
      </c>
      <c r="B72" s="89"/>
      <c r="C72" s="89"/>
      <c r="D72" s="89"/>
      <c r="E72" s="89"/>
    </row>
    <row r="73" spans="1:7" s="37" customFormat="1" ht="33.4" customHeight="1" x14ac:dyDescent="0.4">
      <c r="A73" s="27">
        <v>35</v>
      </c>
      <c r="B73" s="90" t="s">
        <v>10</v>
      </c>
      <c r="C73" s="90"/>
      <c r="D73" s="90"/>
      <c r="E73" s="28">
        <v>1500000000</v>
      </c>
    </row>
    <row r="74" spans="1:7" s="37" customFormat="1" ht="27.75" customHeight="1" x14ac:dyDescent="0.4">
      <c r="A74" s="27">
        <v>36</v>
      </c>
      <c r="B74" s="91" t="s">
        <v>11</v>
      </c>
      <c r="C74" s="92"/>
      <c r="D74" s="93"/>
      <c r="E74" s="28">
        <v>750000000</v>
      </c>
    </row>
    <row r="75" spans="1:7" s="37" customFormat="1" ht="49.9" customHeight="1" x14ac:dyDescent="0.45">
      <c r="A75" s="27">
        <v>37</v>
      </c>
      <c r="B75" s="97" t="s">
        <v>77</v>
      </c>
      <c r="C75" s="97"/>
      <c r="D75" s="97"/>
      <c r="E75" s="28">
        <v>479804362.48000002</v>
      </c>
    </row>
    <row r="76" spans="1:7" s="37" customFormat="1" ht="81.400000000000006" customHeight="1" x14ac:dyDescent="0.45">
      <c r="A76" s="27">
        <v>38</v>
      </c>
      <c r="B76" s="97" t="s">
        <v>78</v>
      </c>
      <c r="C76" s="97"/>
      <c r="D76" s="97"/>
      <c r="E76" s="28">
        <v>576000000</v>
      </c>
    </row>
    <row r="77" spans="1:7" s="37" customFormat="1" ht="14.25" customHeight="1" x14ac:dyDescent="0.45">
      <c r="A77" s="94" t="s">
        <v>51</v>
      </c>
      <c r="B77" s="95"/>
      <c r="C77" s="95"/>
      <c r="D77" s="95"/>
      <c r="E77" s="30">
        <f>+E73+E74+E75+E76</f>
        <v>3305804362.48</v>
      </c>
    </row>
    <row r="78" spans="1:7" s="37" customFormat="1" ht="14.25" customHeight="1" x14ac:dyDescent="0.45">
      <c r="A78" s="99" t="s">
        <v>79</v>
      </c>
      <c r="B78" s="100"/>
      <c r="C78" s="100"/>
      <c r="D78" s="100"/>
      <c r="E78" s="100"/>
    </row>
    <row r="79" spans="1:7" s="37" customFormat="1" ht="21.4" customHeight="1" x14ac:dyDescent="0.45">
      <c r="A79" s="101">
        <v>39</v>
      </c>
      <c r="B79" s="102" t="s">
        <v>80</v>
      </c>
      <c r="C79" s="103"/>
      <c r="D79" s="104"/>
      <c r="E79" s="105">
        <v>281502069</v>
      </c>
    </row>
    <row r="80" spans="1:7" s="37" customFormat="1" ht="14.25" customHeight="1" x14ac:dyDescent="0.45">
      <c r="A80" s="94" t="s">
        <v>81</v>
      </c>
      <c r="B80" s="95"/>
      <c r="C80" s="95"/>
      <c r="D80" s="95"/>
      <c r="E80" s="98">
        <f>E79</f>
        <v>281502069</v>
      </c>
    </row>
    <row r="81" spans="1:7" ht="25.5" customHeight="1" x14ac:dyDescent="0.45">
      <c r="A81" s="79" t="s">
        <v>39</v>
      </c>
      <c r="B81" s="80"/>
      <c r="C81" s="80"/>
      <c r="D81" s="81"/>
      <c r="E81" s="38">
        <f>+E23+E71+E77+E80</f>
        <v>13636845867.349998</v>
      </c>
      <c r="G81" s="35"/>
    </row>
  </sheetData>
  <mergeCells count="79">
    <mergeCell ref="B79:D79"/>
    <mergeCell ref="A80:D80"/>
    <mergeCell ref="A5:E5"/>
    <mergeCell ref="A24:E24"/>
    <mergeCell ref="A8:D8"/>
    <mergeCell ref="A11:D11"/>
    <mergeCell ref="A14:D14"/>
    <mergeCell ref="A19:D19"/>
    <mergeCell ref="A22:D22"/>
    <mergeCell ref="A15:E15"/>
    <mergeCell ref="A81:D81"/>
    <mergeCell ref="A67:E67"/>
    <mergeCell ref="B68:D68"/>
    <mergeCell ref="A70:D70"/>
    <mergeCell ref="B69:D69"/>
    <mergeCell ref="A72:E72"/>
    <mergeCell ref="B73:D73"/>
    <mergeCell ref="B74:D74"/>
    <mergeCell ref="A77:D77"/>
    <mergeCell ref="A71:D71"/>
    <mergeCell ref="B75:D75"/>
    <mergeCell ref="B76:D76"/>
    <mergeCell ref="A78:E78"/>
    <mergeCell ref="A66:D66"/>
    <mergeCell ref="B61:D61"/>
    <mergeCell ref="B62:D62"/>
    <mergeCell ref="A64:E64"/>
    <mergeCell ref="B65:D65"/>
    <mergeCell ref="A63:D63"/>
    <mergeCell ref="B57:D57"/>
    <mergeCell ref="A59:E59"/>
    <mergeCell ref="B60:D60"/>
    <mergeCell ref="A58:D58"/>
    <mergeCell ref="A54:D54"/>
    <mergeCell ref="A55:E55"/>
    <mergeCell ref="B56:D56"/>
    <mergeCell ref="B40:D40"/>
    <mergeCell ref="B41:D41"/>
    <mergeCell ref="B43:D43"/>
    <mergeCell ref="B44:D44"/>
    <mergeCell ref="A39:E39"/>
    <mergeCell ref="B42:D42"/>
    <mergeCell ref="A51:E51"/>
    <mergeCell ref="B52:D52"/>
    <mergeCell ref="B53:D53"/>
    <mergeCell ref="B45:D45"/>
    <mergeCell ref="B46:D46"/>
    <mergeCell ref="B47:D47"/>
    <mergeCell ref="B48:D48"/>
    <mergeCell ref="B49:D49"/>
    <mergeCell ref="A50:D50"/>
    <mergeCell ref="B7:D7"/>
    <mergeCell ref="B13:D13"/>
    <mergeCell ref="A6:E6"/>
    <mergeCell ref="A12:E12"/>
    <mergeCell ref="A38:E38"/>
    <mergeCell ref="A32:D32"/>
    <mergeCell ref="A29:D29"/>
    <mergeCell ref="B31:D31"/>
    <mergeCell ref="A33:E33"/>
    <mergeCell ref="B34:D34"/>
    <mergeCell ref="A9:E9"/>
    <mergeCell ref="B10:D10"/>
    <mergeCell ref="A2:D2"/>
    <mergeCell ref="A23:D23"/>
    <mergeCell ref="A37:D37"/>
    <mergeCell ref="A20:E20"/>
    <mergeCell ref="B21:D21"/>
    <mergeCell ref="A25:E25"/>
    <mergeCell ref="B26:D26"/>
    <mergeCell ref="B27:D27"/>
    <mergeCell ref="B28:D28"/>
    <mergeCell ref="B16:D16"/>
    <mergeCell ref="B17:D17"/>
    <mergeCell ref="B18:D18"/>
    <mergeCell ref="B35:D35"/>
    <mergeCell ref="B36:D36"/>
    <mergeCell ref="B4:D4"/>
    <mergeCell ref="A30:E30"/>
  </mergeCells>
  <printOptions gridLines="1"/>
  <pageMargins left="0.7" right="0.7" top="0.75" bottom="0.75" header="0.3" footer="0.3"/>
  <pageSetup paperSize="8" scale="50"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Investitii DGI</vt:lpstr>
      <vt:lpstr>'Investitii DGI'!Print_Area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Georgian-Alin Neacsu</dc:creator>
  <cp:lastModifiedBy>Ionescu Gloria</cp:lastModifiedBy>
  <cp:lastPrinted>2024-06-19T13:06:18Z</cp:lastPrinted>
  <dcterms:created xsi:type="dcterms:W3CDTF">2024-04-29T08:36:48Z</dcterms:created>
  <dcterms:modified xsi:type="dcterms:W3CDTF">2024-06-21T09:06:29Z</dcterms:modified>
</cp:coreProperties>
</file>